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0D8BA529-37FF-460F-822E-9F4CD384B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  <sheet name="Rekapitulacij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75" i="1" s="1"/>
  <c r="D12" i="2" s="1"/>
  <c r="F62" i="1"/>
  <c r="F68" i="1"/>
  <c r="F69" i="1" s="1"/>
  <c r="D11" i="2" s="1"/>
  <c r="F59" i="1"/>
  <c r="F50" i="1"/>
  <c r="F51" i="1" s="1"/>
  <c r="F22" i="1"/>
  <c r="F20" i="1"/>
  <c r="F18" i="1"/>
  <c r="F16" i="1"/>
  <c r="F12" i="1"/>
  <c r="F10" i="1"/>
  <c r="F8" i="1"/>
  <c r="F32" i="1"/>
  <c r="F34" i="1"/>
  <c r="F36" i="1"/>
  <c r="F38" i="1"/>
  <c r="F40" i="1"/>
  <c r="F42" i="1"/>
  <c r="F44" i="1"/>
  <c r="F46" i="1"/>
  <c r="F30" i="1"/>
  <c r="F24" i="1" l="1"/>
  <c r="D8" i="2" s="1"/>
  <c r="F63" i="1"/>
  <c r="D10" i="2" s="1"/>
  <c r="D9" i="2"/>
  <c r="D13" i="2" l="1"/>
  <c r="D14" i="2" s="1"/>
  <c r="D15" i="2" s="1"/>
</calcChain>
</file>

<file path=xl/sharedStrings.xml><?xml version="1.0" encoding="utf-8"?>
<sst xmlns="http://schemas.openxmlformats.org/spreadsheetml/2006/main" count="127" uniqueCount="90">
  <si>
    <t xml:space="preserve">2.1.1   </t>
  </si>
  <si>
    <t xml:space="preserve">Video/data laser projektor                                                                          </t>
  </si>
  <si>
    <t xml:space="preserve">kom  </t>
  </si>
  <si>
    <t xml:space="preserve">2.1.2   </t>
  </si>
  <si>
    <t xml:space="preserve">2.1.3   </t>
  </si>
  <si>
    <t xml:space="preserve">2.1.4.  </t>
  </si>
  <si>
    <t xml:space="preserve">2.1.5.  </t>
  </si>
  <si>
    <t xml:space="preserve">2.1.6.  </t>
  </si>
  <si>
    <t xml:space="preserve">2.1.7   </t>
  </si>
  <si>
    <t xml:space="preserve">Multimedijalno računalo                                                                             </t>
  </si>
  <si>
    <t xml:space="preserve">2.1.8.  </t>
  </si>
  <si>
    <t xml:space="preserve">2.1.9   </t>
  </si>
  <si>
    <t xml:space="preserve">Mrežni preklopnik                                                                                   </t>
  </si>
  <si>
    <t>Podni nosač projektora</t>
  </si>
  <si>
    <t>Višekanalni reproduktor</t>
  </si>
  <si>
    <t>Aktivni zvučnik</t>
  </si>
  <si>
    <t>Softverska licenca za upravljanje projekcijama</t>
  </si>
  <si>
    <t>Broj portova: najmanje 16 x 10/100/1000
Minimalno 4 PoE porta</t>
  </si>
  <si>
    <t>Procesor: min 6 jezgri, međuspremnik minimalno 12MB, brzina sabirnice minimalno 4GT/s_x000D_
Radna memorije: min 8GB (proširivo do minimalno 64GB)_x000D_
Memorija: min 240GBSSD_x000D_
Operativni sustav_x000D_
Dimenzije: max 120x120x55mm_x000D_
Izlazi za najmanje 3 ekrana (HDMI ili USB-C ili DP) i audio izlaz_x000D_
Mrežna kartica_x000D_
Pribor:
Bežični miš i tipkovnica
LCD monitor minimalnih karakteristika:
Dijagonala ekrana: minimalno 60cm
Razlučivost: minimalno 1920x1080
Svjetlina: minimalno 300cd/m2
Kut vidljivosti (H/V): minimalno 178/178
Vrijeme odziva: maksimalno 8ms
Ulazi: minimalno HDMI i DP
Maksimalna potrošnja u radu: maksimalno 50W
Potrošnja na čekanju: maksimalno 0.5W</t>
  </si>
  <si>
    <t>Instalacija, programiranje i dokumentiranje</t>
  </si>
  <si>
    <t xml:space="preserve">Montaža i instalacija svih elemenata sustava, podešavanje sustava i puštanje u rad
Instalacija audio/video/signalizacijskih/energetskih kablova, kabelskih kanalica i sl.
Eventualno potrebni građevinsko-obrtnički radovi potrebni za instalaciju kablova i opreme (izrada proboja, otvaranje gips-kartonskih ploča i sl.)
Montaža opreme i nosača
Konektiranje kablova i spajanje opreme
Podešavanje opreme
Testiranje i puštanje u rad
Sanacija oštećenja nastalih instalacijom kablova i opreme te eventualnih građevinsko-obrtničkih radova potrebnih za instalaciju kablova ili opreme
Koordinacija radova sa ostalim izvođačima
Svi ostali troškovi (prijevoz, smještaj, odvoz ambalaže i materijala, deponiranje otpada, korištenje sanitarne i ostale infrastrukture na objektu itd.)
Programiranje sustava upravljanja i interakcije projekcija sa senzorima sustava
Izrada dokumentacije izvedenog stanja
</t>
  </si>
  <si>
    <t xml:space="preserve">Upravljačka jedinica sa senzorima i tipkalom za upravljanje                                                                </t>
  </si>
  <si>
    <t>Jedinica za upravljanje uređajima_x000D_
Minimalno  1 x RS232/422/485 serijski port_x000D_
Ethernet  priključak_x000D_
Memorija: minimalno 8GB flash i najmanje 1GB SDRAM
Mogućnost priključenja minimalno 4 senzora za interaktivnost sustava
Zidni programabilni set tipkala sa minimalno 5 tipki
Minimalno 4 senzora prisutnosti sa mogućnošću podešavanja kuta detekcije</t>
  </si>
  <si>
    <t>Namjena u režimu rada 24/7_x000D_
Rezolucija: minimalno 1920 x 1200_x000D_
Svjetlina: minimalno 6200 ANSI lm_x000D_
Izmjenjiva optika_x000D_
Optički pomak objektiva: _x000D_
Vertikalno minimalno 100%_x000D_
Očekivano vrijeme rada izvora svjetlosti: najmanje 20.000 sati_x000D_
Ugrađen procesor i softver za obradu slike za projekciju na zakrivljene i neravne površine ("warp")_x000D_
Ugrađen procesor i softver za spajanje više projekcija u jednu ("blend")_x000D_
Ulazi: minimalno 2x HDMI, 3G-SDI, priključnica za digitalni video signal prenošen putem višeparičnog podatkovnog kabela_x000D_
Ulaz/izlaz za 3D sinkronizaciju_x000D_
Upravljanje: RS-232 ili ethernet_x000D_
Disipacija: maksimalno 2100 BTU/h_x000D_
Potrošnja: maksimalno 600W_x000D_
Potrošnja u čekanju: maksimalno 1W_x000D_
Dimenzije (ŠxDxV): max 500 x 530 x 200 mm _x000D_
Boja: crna
Pribor: Optički sustav projektora slijedećih karakteristika
Zoom: minimalno 1.2x
Motorizirani zoom i fokus
TR raspon: minimalno 0.75-0.95:1 (tolerancija krajnjih vrijednosti +/-5%)</t>
  </si>
  <si>
    <t>Nosač projektora za ugradnju na pod
Mogućnost podešavanja nosača za ugradnju na neravne podove
Podešavanje kuta ugradnje projektora</t>
  </si>
  <si>
    <t>Dvostazni aktivni zvučnik
Snaga pojačala: minimalno 30W
Maksimalni SPL@1m: minimalno 110dB
Simetrične ulazne priključnice
Dimenzije (VxŠxD): max 25x20x15cm
Pribor: adapter za ugradnju zvučnika na nosač projektora</t>
  </si>
  <si>
    <t>Broj izlaza: minimalno 4 (3x projektor i 1x kontrolni monitor)
Sinkronizacija s drugim istovrsnim reproduktorima
Pohrana podataka: min 1TB
Izlazi: min  4 digitalna izlaza (DP ili mDP ili HDMI ili USB-C)
Razlučivost svakog izlaza: minimalno  4096 x 2160
Priključak za računalnu mrežu
Mogućnost fizičke zaštite od krađe
EDID emulacija
Dimenzije: maksimalno 230x300x50mm
Stereo tonska priključnica
Aplikacija za reprodukciju i geometrijsku korekciju
Podrška za video reprodukciju i korekciju do minimalno 4 izlaza istovremeno
Programska podrška za geometrijsku korekciju slike za projekcije na zakrivljene i neravne površine, za spajanje više projiciranih slika u jednu bez vidljivog prijelaza te projekcije na kupolastu površinu
Automatsko podešavanje geometrijske korekcije slike i preklapanja
Integrirana aplikacija za reprodukciju sadržaja s mogućnošću mrežnog upravljanja i ugrađenim web sučeljem</t>
  </si>
  <si>
    <t>Aplikacija za uređivanje i kontrolu reprodukcije i geometrijske korekcije
Integrirana aplikacija za reprodukciju sadržaja s mogućnošću mrežnog upravljanja i ugrađenim web sučeljem
Licenca se veže za USB ključ
Kompatibilno sa višekanalnim reproduktorima</t>
  </si>
  <si>
    <t>1</t>
  </si>
  <si>
    <t>MULTIMEDIJALNI VODIČ</t>
  </si>
  <si>
    <t>Multimedijalni vodič se sastoji od posebno opremljenog tableta i aplikacije sa sadržajem. Predviđeno je 40 tableta.</t>
  </si>
  <si>
    <t>1.1</t>
  </si>
  <si>
    <t>Tableti</t>
  </si>
  <si>
    <t>OPREMA</t>
  </si>
  <si>
    <t>1.1.1</t>
  </si>
  <si>
    <t>1.1.2</t>
  </si>
  <si>
    <t>Slušalice</t>
  </si>
  <si>
    <t>1.1.3</t>
  </si>
  <si>
    <t>Ormarić za odlaganje i punjenje tableta, kapaciteta 20 tableta.</t>
  </si>
  <si>
    <t>1.2</t>
  </si>
  <si>
    <t>SADRŽAJ</t>
  </si>
  <si>
    <t>1.2.1.</t>
  </si>
  <si>
    <t>Aplikacija multimedijalnog vodiča sa CMS-om i mobilnom aplikacijom za prikaz i izbor tema na tabletu, prikaz AR sadržaja i administriranje aplikacija na tabletima.</t>
  </si>
  <si>
    <t>1.2.2.</t>
  </si>
  <si>
    <t>Snimanje spikera na hrvatskom jeziku i ugradnja svih sadržaja u aplikaciju multimedijalnog vodiča.</t>
  </si>
  <si>
    <t>1.2.3.</t>
  </si>
  <si>
    <t>Prijevod sadržaja na tri strana jezika i snimanje spikera na stranim jezicima te ugradnja u aplikaciju multimedijalnog vodiča.</t>
  </si>
  <si>
    <t>1.2.4.</t>
  </si>
  <si>
    <t>3D animacije AR točaka.</t>
  </si>
  <si>
    <t>INTERAKTIVNI INFO KIOSK U GALERIJI</t>
  </si>
  <si>
    <t>Tanki samostojeći, 42“, info kiosk prema potrebi se može koristiti i za prikaz video radova umjetnika na izložbi.</t>
  </si>
  <si>
    <t>3.1.1.</t>
  </si>
  <si>
    <t>Info kiosk 42“, touch screen, PC, CPU i7, HDD 1TB, kućište metalno, portret, za unutarnju upotrebu.</t>
  </si>
  <si>
    <t>3.2.1.</t>
  </si>
  <si>
    <t>ODRŽAVANJE (godišnje)</t>
  </si>
  <si>
    <t>4.1.</t>
  </si>
  <si>
    <t>Održavanje opreme i aplikacija uključuje sve servise opisane u dokumentaciji.</t>
  </si>
  <si>
    <t>5.1.</t>
  </si>
  <si>
    <t>3D MAPPING NA ZIDOVIMA I BAČVASTOM SVODU</t>
  </si>
  <si>
    <t>2</t>
  </si>
  <si>
    <t>2.1</t>
  </si>
  <si>
    <t xml:space="preserve">Projekcija za 3D mapping se šest projektora koji čine jedinstvenu veliku sliku na zidovima dvorane.
U projekciji se prikazuje animirana povijest Kaštela i okolice.
</t>
  </si>
  <si>
    <t>UKUPNO (1)</t>
  </si>
  <si>
    <t>2.2</t>
  </si>
  <si>
    <t>2.2.1</t>
  </si>
  <si>
    <t>UKUPNO (2)</t>
  </si>
  <si>
    <t>3.1</t>
  </si>
  <si>
    <t>UKUPNO (3)</t>
  </si>
  <si>
    <t>3</t>
  </si>
  <si>
    <t>4</t>
  </si>
  <si>
    <t>EDUKACIJA</t>
  </si>
  <si>
    <t>5</t>
  </si>
  <si>
    <t>UKUPNO (4)</t>
  </si>
  <si>
    <t>UKUPNO (5)</t>
  </si>
  <si>
    <t>Ukupno</t>
  </si>
  <si>
    <t>Iznos</t>
  </si>
  <si>
    <t>Ukupno s PDV</t>
  </si>
  <si>
    <t>Cjelina</t>
  </si>
  <si>
    <t>- Aplikacija za prikaz sadržaja na info kiosku sa administratorskim alatima na internetu gdje kustos može samostalno dodavati nove sadržaje za izložbe.
- Svi sadržaji su dostupni u bazi podataka i korisnici ih mogu prstima, na ekranu osjetljivom na dodir, pregledati.
- Nakon što se kiosk ne koristi neko vrijeme (2 minute) na ekran se automatski vrati inicijalni sadržaj npr. intervju s umjetnikom čija se izložba trenutno nalazi u galeriji.</t>
  </si>
  <si>
    <t>PDV 25%</t>
  </si>
  <si>
    <t>Rekapitulacija</t>
  </si>
  <si>
    <t xml:space="preserve">- Ukupno trajanje vodiča 50-65 minuta
- Ukupno 40 tema (prema priloženom scenariju):
1. Dobrodošli u kaštel
2. Grobničko polje
3. Kaštel Grobnik iz zraka
4. AR – Djevojka na cisterni
5. Frankopani – povijest obitelji
6. Palas
7. Porijeklo Frankopana
8. Bernardin Frankopan – 1522. g.
9. AR – Bernardin Frankopan
10. Zrinski i Frankopani
11. Ana Katarina Zrinska
12. Kula i puškarnice
13. AR – Vojnik uz puškarnicu
14. AR – Razgovor sa zatvorenikom
15. Podrum i sokolana
16. Vinodolski zakon – 1228. g.
17. AR –Vinodolski zakon na glagoljici
18. Vanjsko dvorište
19. Arheološka istraživanja
20. Pobjeda nad Tatarima – 1241. g.
21. AR – Mač
22. Rana povijest
23.  Zazidana vrata
24. AR – Srednjovjekovna skriptarnica
25. Prijevod Biblije
26. Pop Martinac
27. Etnografska zbirka
28. Križevi i zvona
29. Grobnički govor
30. AR – Mljekarica
31. AR – Zvončar
32. AR – Tišljar
33. Galerija umjetnina i Likovna kolonija
34. Lokalna gastronomija
35. AR – Priprema polente kompirice
36. Lucijin vir – 13. st.
37. Gašparov mlin
38. Spomenik "Babi"
39. Devet skulptura – 21. st.
40. Drugi svjetski rat
</t>
  </si>
  <si>
    <t>Izrada 3D animacija, snimanje i produkcija videa prema scenariju u trajanju od 8-10 minuta.
Detaljni scenarij animacije dan je u odvojenom dokumentu.</t>
  </si>
  <si>
    <t>MULTIMEDIJALNI PROJEKT - KAŠTEL GROBNIK</t>
  </si>
  <si>
    <t>OPĆINA ČAVLE
Čavja 31
51219 Čavle</t>
  </si>
  <si>
    <t>Edukacija djelatnika koji će koristiti opremu i aplikacije.
Trajanje edukacije i sadržaj edukcije prema dokumentaciji.</t>
  </si>
  <si>
    <t>- profesionalni prijevod i lektura
- angažman profesionalnih spikera izvornih govornika</t>
  </si>
  <si>
    <t>- dimenzija 8“-10"
- quadcore procesor, 16 GB
- akcelerometar, kompas, GPS, kamera
- opremljeni plastičnim zaštitnim kućištem i vrpcom za nošenje oko vrata.</t>
  </si>
  <si>
    <t>- magnetni konektori s automatskim spajanjem na napajanje
- jednostavno ulaganje tableta</t>
  </si>
  <si>
    <t xml:space="preserve">Uključuje sve 3D modeliranje likova i animiranje prema scenariju.
Teme iz vodiča koje sadrže AR elemente jesu:
AR 1 – Djevojka na cisterni
AR 2 – Bernardin Frankopan
AR 3 – Vojnik uz puškarnicu
AR 4 – Razgovor sa zatvorenikom
AR 5 – Vinodolski zakon na glagoljici
AR 6 – Mač
AR 7 – Srednjovjekovna skriptarnica
AR 8 – Mljekarica
AR 9 – Zvončar
AR 10 – Tišljar
AR 11 – Priprema polente kompirice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</si>
</sst>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80">
    <xf numFmtId="0" fontId="0" fillId="0" borderId="0" xfId="0"/>
    <xf numFmtId="49" fontId="0" fillId="0" borderId="0" xfId="0" applyNumberForma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49" fontId="0" fillId="0" borderId="0" xfId="0" applyNumberForma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164" fontId="0" fillId="0" borderId="0" xfId="0" applyNumberFormat="1"/>
    <xf numFmtId="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3" fillId="2" borderId="0" xfId="1" applyNumberFormat="1" applyAlignment="1">
      <alignment horizontal="left" vertical="top"/>
    </xf>
    <xf numFmtId="0" fontId="3" fillId="2" borderId="0" xfId="1" applyAlignment="1">
      <alignment horizontal="center" vertical="top"/>
    </xf>
    <xf numFmtId="4" fontId="3" fillId="2" borderId="0" xfId="1" applyNumberFormat="1" applyAlignment="1">
      <alignment horizontal="center" vertical="top"/>
    </xf>
    <xf numFmtId="164" fontId="3" fillId="2" borderId="0" xfId="1" applyNumberFormat="1" applyAlignment="1">
      <alignment horizontal="right" vertical="top"/>
    </xf>
    <xf numFmtId="49" fontId="1" fillId="2" borderId="0" xfId="1" applyNumberFormat="1" applyFont="1" applyAlignment="1">
      <alignment horizontal="left" vertical="top" wrapText="1"/>
    </xf>
    <xf numFmtId="49" fontId="3" fillId="3" borderId="0" xfId="2" applyNumberFormat="1" applyAlignment="1">
      <alignment horizontal="left" vertical="top"/>
    </xf>
    <xf numFmtId="0" fontId="3" fillId="3" borderId="0" xfId="2" applyAlignment="1">
      <alignment horizontal="center" vertical="top"/>
    </xf>
    <xf numFmtId="4" fontId="3" fillId="3" borderId="0" xfId="2" applyNumberFormat="1" applyAlignment="1">
      <alignment horizontal="center" vertical="top"/>
    </xf>
    <xf numFmtId="164" fontId="3" fillId="3" borderId="0" xfId="2" applyNumberFormat="1" applyAlignment="1">
      <alignment horizontal="right" vertical="top"/>
    </xf>
    <xf numFmtId="49" fontId="1" fillId="3" borderId="0" xfId="2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right" vertical="top"/>
    </xf>
    <xf numFmtId="49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4" fontId="0" fillId="0" borderId="0" xfId="0" applyNumberFormat="1" applyBorder="1" applyAlignment="1">
      <alignment horizontal="left" vertical="top"/>
    </xf>
    <xf numFmtId="164" fontId="0" fillId="0" borderId="0" xfId="0" applyNumberFormat="1" applyBorder="1" applyAlignment="1">
      <alignment horizontal="right" vertical="top"/>
    </xf>
    <xf numFmtId="0" fontId="0" fillId="0" borderId="3" xfId="0" applyBorder="1"/>
    <xf numFmtId="0" fontId="1" fillId="0" borderId="3" xfId="0" applyFont="1" applyBorder="1"/>
    <xf numFmtId="49" fontId="4" fillId="0" borderId="3" xfId="0" applyNumberFormat="1" applyFont="1" applyBorder="1" applyAlignment="1">
      <alignment horizontal="left" vertical="top"/>
    </xf>
    <xf numFmtId="0" fontId="0" fillId="0" borderId="5" xfId="0" applyBorder="1"/>
    <xf numFmtId="49" fontId="4" fillId="0" borderId="4" xfId="0" applyNumberFormat="1" applyFont="1" applyBorder="1" applyAlignment="1">
      <alignment horizontal="left" vertical="top"/>
    </xf>
    <xf numFmtId="49" fontId="5" fillId="0" borderId="8" xfId="0" applyNumberFormat="1" applyFont="1" applyFill="1" applyBorder="1" applyAlignment="1">
      <alignment horizontal="left" vertical="top"/>
    </xf>
    <xf numFmtId="49" fontId="5" fillId="0" borderId="6" xfId="0" applyNumberFormat="1" applyFont="1" applyFill="1" applyBorder="1" applyAlignment="1">
      <alignment horizontal="left" vertical="top"/>
    </xf>
    <xf numFmtId="0" fontId="1" fillId="0" borderId="9" xfId="0" applyFont="1" applyBorder="1" applyAlignment="1">
      <alignment horizontal="right"/>
    </xf>
    <xf numFmtId="164" fontId="0" fillId="0" borderId="3" xfId="0" applyNumberFormat="1" applyBorder="1" applyAlignment="1">
      <alignment horizontal="right" vertical="top"/>
    </xf>
    <xf numFmtId="164" fontId="0" fillId="0" borderId="4" xfId="0" applyNumberForma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49" fontId="4" fillId="0" borderId="6" xfId="0" applyNumberFormat="1" applyFont="1" applyFill="1" applyBorder="1" applyAlignment="1">
      <alignment horizontal="left" vertical="top"/>
    </xf>
    <xf numFmtId="0" fontId="5" fillId="0" borderId="0" xfId="0" applyFont="1"/>
    <xf numFmtId="49" fontId="1" fillId="0" borderId="6" xfId="0" applyNumberFormat="1" applyFont="1" applyBorder="1" applyAlignment="1">
      <alignment horizontal="left" vertical="top"/>
    </xf>
    <xf numFmtId="49" fontId="1" fillId="0" borderId="7" xfId="0" applyNumberFormat="1" applyFont="1" applyBorder="1" applyAlignment="1">
      <alignment horizontal="left" vertical="top"/>
    </xf>
    <xf numFmtId="49" fontId="1" fillId="4" borderId="10" xfId="0" applyNumberFormat="1" applyFont="1" applyFill="1" applyBorder="1" applyAlignment="1">
      <alignment horizontal="left" vertical="top"/>
    </xf>
    <xf numFmtId="0" fontId="0" fillId="4" borderId="1" xfId="0" applyFill="1" applyBorder="1" applyAlignment="1">
      <alignment horizontal="center" vertical="top"/>
    </xf>
    <xf numFmtId="4" fontId="0" fillId="4" borderId="1" xfId="0" applyNumberFormat="1" applyFill="1" applyBorder="1" applyAlignment="1">
      <alignment horizontal="center" vertical="top"/>
    </xf>
    <xf numFmtId="164" fontId="0" fillId="4" borderId="11" xfId="0" applyNumberFormat="1" applyFill="1" applyBorder="1" applyAlignment="1">
      <alignment horizontal="right" vertical="top"/>
    </xf>
    <xf numFmtId="49" fontId="0" fillId="4" borderId="8" xfId="0" applyNumberFormat="1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center" vertical="top"/>
    </xf>
    <xf numFmtId="4" fontId="0" fillId="4" borderId="2" xfId="0" applyNumberFormat="1" applyFill="1" applyBorder="1" applyAlignment="1">
      <alignment horizontal="center" vertical="top"/>
    </xf>
    <xf numFmtId="164" fontId="0" fillId="4" borderId="12" xfId="0" applyNumberFormat="1" applyFill="1" applyBorder="1" applyAlignment="1">
      <alignment horizontal="right" vertical="top"/>
    </xf>
    <xf numFmtId="4" fontId="0" fillId="4" borderId="11" xfId="0" applyNumberFormat="1" applyFill="1" applyBorder="1" applyAlignment="1">
      <alignment horizontal="center" vertical="top"/>
    </xf>
    <xf numFmtId="4" fontId="0" fillId="4" borderId="12" xfId="0" applyNumberFormat="1" applyFill="1" applyBorder="1" applyAlignment="1">
      <alignment horizontal="center" vertical="top"/>
    </xf>
    <xf numFmtId="49" fontId="0" fillId="4" borderId="0" xfId="0" applyNumberFormat="1" applyFill="1" applyAlignment="1">
      <alignment horizontal="left" vertical="top"/>
    </xf>
    <xf numFmtId="0" fontId="0" fillId="4" borderId="0" xfId="0" applyFill="1" applyAlignment="1">
      <alignment horizontal="center" vertical="top"/>
    </xf>
    <xf numFmtId="4" fontId="0" fillId="4" borderId="0" xfId="0" applyNumberFormat="1" applyFill="1" applyAlignment="1">
      <alignment horizontal="center" vertical="top"/>
    </xf>
    <xf numFmtId="164" fontId="0" fillId="4" borderId="0" xfId="0" applyNumberFormat="1" applyFill="1" applyAlignment="1">
      <alignment horizontal="right" vertical="top"/>
    </xf>
    <xf numFmtId="4" fontId="0" fillId="0" borderId="0" xfId="0" applyNumberFormat="1" applyAlignment="1" applyProtection="1">
      <alignment horizontal="right" vertical="top"/>
      <protection locked="0"/>
    </xf>
    <xf numFmtId="4" fontId="0" fillId="4" borderId="1" xfId="0" applyNumberFormat="1" applyFill="1" applyBorder="1" applyAlignment="1" applyProtection="1">
      <alignment horizontal="left" vertical="top"/>
      <protection locked="0"/>
    </xf>
    <xf numFmtId="4" fontId="0" fillId="4" borderId="2" xfId="0" applyNumberFormat="1" applyFill="1" applyBorder="1" applyAlignment="1" applyProtection="1">
      <alignment horizontal="left" vertical="top"/>
      <protection locked="0"/>
    </xf>
    <xf numFmtId="4" fontId="4" fillId="0" borderId="0" xfId="0" applyNumberFormat="1" applyFont="1" applyAlignment="1" applyProtection="1">
      <alignment horizontal="left" vertical="top"/>
      <protection locked="0"/>
    </xf>
    <xf numFmtId="4" fontId="0" fillId="0" borderId="0" xfId="0" applyNumberFormat="1" applyAlignment="1" applyProtection="1">
      <alignment horizontal="left" vertical="top"/>
      <protection locked="0"/>
    </xf>
    <xf numFmtId="4" fontId="3" fillId="3" borderId="0" xfId="2" applyNumberFormat="1" applyAlignment="1" applyProtection="1">
      <alignment horizontal="left" vertical="top"/>
      <protection locked="0"/>
    </xf>
    <xf numFmtId="4" fontId="3" fillId="2" borderId="0" xfId="1" applyNumberFormat="1" applyAlignment="1" applyProtection="1">
      <alignment horizontal="left" vertical="top"/>
      <protection locked="0"/>
    </xf>
    <xf numFmtId="4" fontId="1" fillId="4" borderId="0" xfId="0" applyNumberFormat="1" applyFont="1" applyFill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horizontal="left" vertical="top"/>
      <protection locked="0"/>
    </xf>
    <xf numFmtId="4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Border="1" applyAlignment="1" applyProtection="1">
      <alignment horizontal="left" vertical="top"/>
      <protection locked="0"/>
    </xf>
  </cellXfs>
  <cellStyles count="3">
    <cellStyle name="20% - Isticanje1" xfId="1" builtinId="30"/>
    <cellStyle name="20% - Isticanje6" xfId="2" builtinId="5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7"/>
  <sheetViews>
    <sheetView tabSelected="1" zoomScale="117" zoomScaleNormal="117" workbookViewId="0">
      <selection activeCell="C72" sqref="C72"/>
    </sheetView>
  </sheetViews>
  <sheetFormatPr defaultRowHeight="15" x14ac:dyDescent="0.25"/>
  <cols>
    <col min="1" max="1" width="10.140625" style="1" bestFit="1" customWidth="1"/>
    <col min="2" max="2" width="59.140625" style="2" bestFit="1" customWidth="1"/>
    <col min="3" max="3" width="9.85546875" style="10" bestFit="1" customWidth="1"/>
    <col min="4" max="4" width="8" style="9" bestFit="1" customWidth="1"/>
    <col min="5" max="5" width="12.140625" style="72" customWidth="1"/>
    <col min="6" max="6" width="12.7109375" style="7" bestFit="1" customWidth="1"/>
  </cols>
  <sheetData>
    <row r="2" spans="1:6" x14ac:dyDescent="0.25">
      <c r="B2" s="54" t="s">
        <v>83</v>
      </c>
      <c r="C2" s="55"/>
      <c r="D2" s="56"/>
      <c r="E2" s="69"/>
      <c r="F2" s="57"/>
    </row>
    <row r="3" spans="1:6" ht="45" x14ac:dyDescent="0.25">
      <c r="B3" s="58" t="s">
        <v>84</v>
      </c>
      <c r="C3" s="59"/>
      <c r="D3" s="60"/>
      <c r="E3" s="70"/>
      <c r="F3" s="61"/>
    </row>
    <row r="5" spans="1:6" ht="15.75" x14ac:dyDescent="0.25">
      <c r="A5" s="23" t="s">
        <v>28</v>
      </c>
      <c r="B5" s="24" t="s">
        <v>29</v>
      </c>
      <c r="C5" s="25"/>
      <c r="D5" s="26"/>
      <c r="E5" s="71"/>
      <c r="F5" s="28"/>
    </row>
    <row r="6" spans="1:6" ht="30" x14ac:dyDescent="0.25">
      <c r="B6" s="11" t="s">
        <v>30</v>
      </c>
    </row>
    <row r="7" spans="1:6" x14ac:dyDescent="0.25">
      <c r="A7" s="18" t="s">
        <v>31</v>
      </c>
      <c r="B7" s="22" t="s">
        <v>33</v>
      </c>
      <c r="C7" s="19"/>
      <c r="D7" s="20"/>
      <c r="E7" s="73"/>
      <c r="F7" s="21"/>
    </row>
    <row r="8" spans="1:6" x14ac:dyDescent="0.25">
      <c r="A8" s="1" t="s">
        <v>34</v>
      </c>
      <c r="B8" s="2" t="s">
        <v>32</v>
      </c>
      <c r="C8" s="10" t="s">
        <v>2</v>
      </c>
      <c r="D8" s="9">
        <v>40</v>
      </c>
      <c r="E8" s="68">
        <v>0</v>
      </c>
      <c r="F8" s="7">
        <f>D8*E8</f>
        <v>0</v>
      </c>
    </row>
    <row r="9" spans="1:6" ht="75" x14ac:dyDescent="0.25">
      <c r="B9" s="11" t="s">
        <v>87</v>
      </c>
      <c r="E9" s="68"/>
    </row>
    <row r="10" spans="1:6" x14ac:dyDescent="0.25">
      <c r="A10" s="1" t="s">
        <v>35</v>
      </c>
      <c r="B10" s="2" t="s">
        <v>36</v>
      </c>
      <c r="C10" s="10" t="s">
        <v>2</v>
      </c>
      <c r="D10" s="9">
        <v>40</v>
      </c>
      <c r="E10" s="68">
        <v>0</v>
      </c>
      <c r="F10" s="7">
        <f>D10*E10</f>
        <v>0</v>
      </c>
    </row>
    <row r="11" spans="1:6" x14ac:dyDescent="0.25">
      <c r="B11"/>
    </row>
    <row r="12" spans="1:6" x14ac:dyDescent="0.25">
      <c r="A12" s="1" t="s">
        <v>37</v>
      </c>
      <c r="B12" s="2" t="s">
        <v>38</v>
      </c>
      <c r="C12" s="10" t="s">
        <v>2</v>
      </c>
      <c r="D12" s="9">
        <v>4</v>
      </c>
      <c r="E12" s="68">
        <v>0</v>
      </c>
      <c r="F12" s="7">
        <f>D12*E12</f>
        <v>0</v>
      </c>
    </row>
    <row r="13" spans="1:6" ht="30" x14ac:dyDescent="0.25">
      <c r="B13" s="11" t="s">
        <v>88</v>
      </c>
    </row>
    <row r="14" spans="1:6" x14ac:dyDescent="0.25">
      <c r="B14"/>
    </row>
    <row r="15" spans="1:6" x14ac:dyDescent="0.25">
      <c r="A15" s="13" t="s">
        <v>39</v>
      </c>
      <c r="B15" s="17" t="s">
        <v>40</v>
      </c>
      <c r="C15" s="14"/>
      <c r="D15" s="15"/>
      <c r="E15" s="74"/>
      <c r="F15" s="16"/>
    </row>
    <row r="16" spans="1:6" ht="45" x14ac:dyDescent="0.25">
      <c r="A16" s="1" t="s">
        <v>41</v>
      </c>
      <c r="B16" s="11" t="s">
        <v>42</v>
      </c>
      <c r="C16" s="10" t="s">
        <v>2</v>
      </c>
      <c r="D16" s="9">
        <v>1</v>
      </c>
      <c r="E16" s="68">
        <v>0</v>
      </c>
      <c r="F16" s="7">
        <f>D16*E16</f>
        <v>0</v>
      </c>
    </row>
    <row r="17" spans="1:6" ht="409.5" x14ac:dyDescent="0.25">
      <c r="B17" s="11" t="s">
        <v>81</v>
      </c>
    </row>
    <row r="18" spans="1:6" ht="30" x14ac:dyDescent="0.25">
      <c r="A18" s="1" t="s">
        <v>43</v>
      </c>
      <c r="B18" s="11" t="s">
        <v>44</v>
      </c>
      <c r="C18" s="10" t="s">
        <v>2</v>
      </c>
      <c r="D18" s="9">
        <v>1</v>
      </c>
      <c r="E18" s="68">
        <v>0</v>
      </c>
      <c r="F18" s="7">
        <f>D18*E18</f>
        <v>0</v>
      </c>
    </row>
    <row r="19" spans="1:6" x14ac:dyDescent="0.25">
      <c r="B19"/>
    </row>
    <row r="20" spans="1:6" ht="45" x14ac:dyDescent="0.25">
      <c r="A20" s="1" t="s">
        <v>45</v>
      </c>
      <c r="B20" s="11" t="s">
        <v>46</v>
      </c>
      <c r="C20" s="10" t="s">
        <v>2</v>
      </c>
      <c r="D20" s="9">
        <v>1</v>
      </c>
      <c r="E20" s="68">
        <v>0</v>
      </c>
      <c r="F20" s="7">
        <f>D20*E20</f>
        <v>0</v>
      </c>
    </row>
    <row r="21" spans="1:6" ht="30" x14ac:dyDescent="0.25">
      <c r="B21" s="11" t="s">
        <v>86</v>
      </c>
    </row>
    <row r="22" spans="1:6" x14ac:dyDescent="0.25">
      <c r="A22" s="1" t="s">
        <v>47</v>
      </c>
      <c r="B22" s="12" t="s">
        <v>48</v>
      </c>
      <c r="C22" s="10" t="s">
        <v>2</v>
      </c>
      <c r="D22" s="9">
        <v>11</v>
      </c>
      <c r="E22" s="68">
        <v>0</v>
      </c>
      <c r="F22" s="7">
        <f>D22*E22</f>
        <v>0</v>
      </c>
    </row>
    <row r="23" spans="1:6" ht="225" x14ac:dyDescent="0.25">
      <c r="B23" s="11" t="s">
        <v>89</v>
      </c>
    </row>
    <row r="24" spans="1:6" x14ac:dyDescent="0.25">
      <c r="A24" s="64"/>
      <c r="B24" s="64"/>
      <c r="C24" s="65"/>
      <c r="D24" s="66"/>
      <c r="E24" s="75" t="s">
        <v>62</v>
      </c>
      <c r="F24" s="67">
        <f>SUM(F8:F22)</f>
        <v>0</v>
      </c>
    </row>
    <row r="25" spans="1:6" x14ac:dyDescent="0.25">
      <c r="B25" s="1"/>
      <c r="E25" s="76"/>
    </row>
    <row r="26" spans="1:6" x14ac:dyDescent="0.25">
      <c r="A26" s="29"/>
      <c r="B26" s="29"/>
      <c r="C26" s="30"/>
      <c r="D26" s="31"/>
      <c r="E26" s="77"/>
      <c r="F26" s="32"/>
    </row>
    <row r="27" spans="1:6" ht="15.75" x14ac:dyDescent="0.25">
      <c r="A27" s="23" t="s">
        <v>59</v>
      </c>
      <c r="B27" s="24" t="s">
        <v>58</v>
      </c>
    </row>
    <row r="28" spans="1:6" ht="60" x14ac:dyDescent="0.25">
      <c r="A28" s="23"/>
      <c r="B28" s="11" t="s">
        <v>61</v>
      </c>
    </row>
    <row r="29" spans="1:6" x14ac:dyDescent="0.25">
      <c r="A29" s="18" t="s">
        <v>60</v>
      </c>
      <c r="B29" s="22" t="s">
        <v>33</v>
      </c>
      <c r="C29" s="19"/>
      <c r="D29" s="20"/>
      <c r="E29" s="73"/>
      <c r="F29" s="21"/>
    </row>
    <row r="30" spans="1:6" x14ac:dyDescent="0.25">
      <c r="A30" s="1" t="s">
        <v>0</v>
      </c>
      <c r="B30" s="2" t="s">
        <v>1</v>
      </c>
      <c r="C30" s="10" t="s">
        <v>2</v>
      </c>
      <c r="D30" s="9">
        <v>6</v>
      </c>
      <c r="E30" s="68">
        <v>0</v>
      </c>
      <c r="F30" s="7">
        <f>D30*E30</f>
        <v>0</v>
      </c>
    </row>
    <row r="31" spans="1:6" ht="390" x14ac:dyDescent="0.25">
      <c r="B31" s="3" t="s">
        <v>23</v>
      </c>
      <c r="C31" s="9"/>
      <c r="E31" s="78"/>
      <c r="F31" s="8"/>
    </row>
    <row r="32" spans="1:6" x14ac:dyDescent="0.25">
      <c r="A32" s="1" t="s">
        <v>3</v>
      </c>
      <c r="B32" s="2" t="s">
        <v>14</v>
      </c>
      <c r="C32" s="10" t="s">
        <v>2</v>
      </c>
      <c r="D32" s="9">
        <v>2</v>
      </c>
      <c r="E32" s="68">
        <v>0</v>
      </c>
      <c r="F32" s="7">
        <f>D32*E32</f>
        <v>0</v>
      </c>
    </row>
    <row r="33" spans="1:6" ht="315" x14ac:dyDescent="0.25">
      <c r="B33" s="6" t="s">
        <v>26</v>
      </c>
      <c r="C33" s="9"/>
      <c r="E33" s="78"/>
      <c r="F33" s="8"/>
    </row>
    <row r="34" spans="1:6" x14ac:dyDescent="0.25">
      <c r="A34" s="1" t="s">
        <v>4</v>
      </c>
      <c r="B34" s="2" t="s">
        <v>15</v>
      </c>
      <c r="C34" s="10" t="s">
        <v>2</v>
      </c>
      <c r="D34" s="9">
        <v>6</v>
      </c>
      <c r="E34" s="68">
        <v>0</v>
      </c>
      <c r="F34" s="7">
        <f>D34*E34</f>
        <v>0</v>
      </c>
    </row>
    <row r="35" spans="1:6" ht="90" x14ac:dyDescent="0.25">
      <c r="B35" s="5" t="s">
        <v>25</v>
      </c>
      <c r="C35" s="9"/>
      <c r="E35" s="78"/>
      <c r="F35" s="8"/>
    </row>
    <row r="36" spans="1:6" x14ac:dyDescent="0.25">
      <c r="A36" s="1" t="s">
        <v>5</v>
      </c>
      <c r="B36" s="2" t="s">
        <v>16</v>
      </c>
      <c r="C36" s="10" t="s">
        <v>2</v>
      </c>
      <c r="D36" s="9">
        <v>1</v>
      </c>
      <c r="E36" s="68">
        <v>0</v>
      </c>
      <c r="F36" s="7">
        <f>D36*E36</f>
        <v>0</v>
      </c>
    </row>
    <row r="37" spans="1:6" ht="90" x14ac:dyDescent="0.25">
      <c r="B37" s="6" t="s">
        <v>27</v>
      </c>
      <c r="C37" s="9"/>
      <c r="E37" s="78"/>
      <c r="F37" s="8"/>
    </row>
    <row r="38" spans="1:6" x14ac:dyDescent="0.25">
      <c r="A38" s="1" t="s">
        <v>6</v>
      </c>
      <c r="B38" s="2" t="s">
        <v>13</v>
      </c>
      <c r="C38" s="10" t="s">
        <v>2</v>
      </c>
      <c r="D38" s="9">
        <v>6</v>
      </c>
      <c r="E38" s="68">
        <v>0</v>
      </c>
      <c r="F38" s="7">
        <f>D38*E38</f>
        <v>0</v>
      </c>
    </row>
    <row r="39" spans="1:6" ht="45" x14ac:dyDescent="0.25">
      <c r="B39" s="3" t="s">
        <v>24</v>
      </c>
      <c r="C39" s="9"/>
      <c r="E39" s="78"/>
      <c r="F39" s="8"/>
    </row>
    <row r="40" spans="1:6" x14ac:dyDescent="0.25">
      <c r="A40" s="1" t="s">
        <v>7</v>
      </c>
      <c r="B40" s="2" t="s">
        <v>19</v>
      </c>
      <c r="C40" s="10" t="s">
        <v>2</v>
      </c>
      <c r="D40" s="9">
        <v>1</v>
      </c>
      <c r="E40" s="68">
        <v>0</v>
      </c>
      <c r="F40" s="7">
        <f>D40*E40</f>
        <v>0</v>
      </c>
    </row>
    <row r="41" spans="1:6" ht="360" x14ac:dyDescent="0.25">
      <c r="B41" s="3" t="s">
        <v>20</v>
      </c>
      <c r="C41" s="9"/>
      <c r="E41" s="78"/>
      <c r="F41" s="8"/>
    </row>
    <row r="42" spans="1:6" x14ac:dyDescent="0.25">
      <c r="A42" s="1" t="s">
        <v>8</v>
      </c>
      <c r="B42" s="2" t="s">
        <v>9</v>
      </c>
      <c r="C42" s="10" t="s">
        <v>2</v>
      </c>
      <c r="D42" s="9">
        <v>1</v>
      </c>
      <c r="E42" s="68">
        <v>0</v>
      </c>
      <c r="F42" s="7">
        <f>D42*E42</f>
        <v>0</v>
      </c>
    </row>
    <row r="43" spans="1:6" ht="285" x14ac:dyDescent="0.25">
      <c r="B43" s="3" t="s">
        <v>18</v>
      </c>
      <c r="C43" s="9"/>
      <c r="E43" s="78"/>
      <c r="F43" s="8"/>
    </row>
    <row r="44" spans="1:6" x14ac:dyDescent="0.25">
      <c r="A44" s="1" t="s">
        <v>10</v>
      </c>
      <c r="B44" s="2" t="s">
        <v>21</v>
      </c>
      <c r="C44" s="10" t="s">
        <v>2</v>
      </c>
      <c r="D44" s="9">
        <v>1</v>
      </c>
      <c r="E44" s="68">
        <v>0</v>
      </c>
      <c r="F44" s="7">
        <f>D44*E44</f>
        <v>0</v>
      </c>
    </row>
    <row r="45" spans="1:6" ht="135" x14ac:dyDescent="0.25">
      <c r="B45" s="3" t="s">
        <v>22</v>
      </c>
      <c r="C45" s="9"/>
      <c r="E45" s="78"/>
      <c r="F45" s="8"/>
    </row>
    <row r="46" spans="1:6" x14ac:dyDescent="0.25">
      <c r="A46" s="1" t="s">
        <v>11</v>
      </c>
      <c r="B46" s="2" t="s">
        <v>12</v>
      </c>
      <c r="C46" s="10" t="s">
        <v>2</v>
      </c>
      <c r="D46" s="9">
        <v>1</v>
      </c>
      <c r="E46" s="68">
        <v>0</v>
      </c>
      <c r="F46" s="7">
        <f>D46*E46</f>
        <v>0</v>
      </c>
    </row>
    <row r="47" spans="1:6" ht="30" x14ac:dyDescent="0.25">
      <c r="B47" s="3" t="s">
        <v>17</v>
      </c>
      <c r="E47" s="78"/>
      <c r="F47" s="8"/>
    </row>
    <row r="49" spans="1:6" x14ac:dyDescent="0.25">
      <c r="A49" s="13" t="s">
        <v>63</v>
      </c>
      <c r="B49" s="17" t="s">
        <v>40</v>
      </c>
      <c r="C49" s="14"/>
      <c r="D49" s="15"/>
      <c r="E49" s="74"/>
      <c r="F49" s="16"/>
    </row>
    <row r="50" spans="1:6" ht="45" x14ac:dyDescent="0.25">
      <c r="A50" s="1" t="s">
        <v>64</v>
      </c>
      <c r="B50" s="11" t="s">
        <v>82</v>
      </c>
      <c r="C50" s="10" t="s">
        <v>2</v>
      </c>
      <c r="D50" s="9">
        <v>1</v>
      </c>
      <c r="E50" s="68">
        <v>0</v>
      </c>
      <c r="F50" s="7">
        <f>D50*E50</f>
        <v>0</v>
      </c>
    </row>
    <row r="51" spans="1:6" x14ac:dyDescent="0.25">
      <c r="A51" s="64"/>
      <c r="B51" s="64"/>
      <c r="C51" s="65"/>
      <c r="D51" s="66"/>
      <c r="E51" s="75" t="s">
        <v>65</v>
      </c>
      <c r="F51" s="67">
        <f>SUM(F49:F50)</f>
        <v>0</v>
      </c>
    </row>
    <row r="52" spans="1:6" x14ac:dyDescent="0.25">
      <c r="B52" s="1"/>
      <c r="E52" s="76"/>
    </row>
    <row r="53" spans="1:6" x14ac:dyDescent="0.25">
      <c r="A53" s="29"/>
      <c r="B53" s="29"/>
      <c r="C53" s="30"/>
      <c r="D53" s="31"/>
      <c r="E53" s="77"/>
      <c r="F53" s="32"/>
    </row>
    <row r="54" spans="1:6" x14ac:dyDescent="0.25">
      <c r="A54" s="33"/>
      <c r="B54" s="33"/>
      <c r="C54" s="34"/>
      <c r="D54" s="35"/>
      <c r="E54" s="79"/>
      <c r="F54" s="37"/>
    </row>
    <row r="55" spans="1:6" ht="15.75" x14ac:dyDescent="0.25">
      <c r="A55" s="23" t="s">
        <v>68</v>
      </c>
      <c r="B55" s="24" t="s">
        <v>49</v>
      </c>
    </row>
    <row r="56" spans="1:6" ht="30" x14ac:dyDescent="0.25">
      <c r="B56" s="11" t="s">
        <v>50</v>
      </c>
    </row>
    <row r="58" spans="1:6" x14ac:dyDescent="0.25">
      <c r="A58" s="18" t="s">
        <v>66</v>
      </c>
      <c r="B58" s="22" t="s">
        <v>33</v>
      </c>
      <c r="C58" s="19"/>
      <c r="D58" s="20"/>
      <c r="E58" s="73"/>
      <c r="F58" s="21"/>
    </row>
    <row r="59" spans="1:6" ht="30" x14ac:dyDescent="0.25">
      <c r="A59" s="1" t="s">
        <v>51</v>
      </c>
      <c r="B59" s="11" t="s">
        <v>52</v>
      </c>
      <c r="C59" s="10" t="s">
        <v>2</v>
      </c>
      <c r="D59" s="9">
        <v>1</v>
      </c>
      <c r="E59" s="68">
        <v>0</v>
      </c>
      <c r="F59" s="7">
        <f>D59*E59</f>
        <v>0</v>
      </c>
    </row>
    <row r="60" spans="1:6" x14ac:dyDescent="0.25">
      <c r="B60"/>
    </row>
    <row r="61" spans="1:6" x14ac:dyDescent="0.25">
      <c r="A61" s="13" t="s">
        <v>63</v>
      </c>
      <c r="B61" s="17" t="s">
        <v>40</v>
      </c>
      <c r="C61" s="14"/>
      <c r="D61" s="15"/>
      <c r="E61" s="74"/>
      <c r="F61" s="16"/>
    </row>
    <row r="62" spans="1:6" ht="120" x14ac:dyDescent="0.25">
      <c r="A62" s="1" t="s">
        <v>53</v>
      </c>
      <c r="B62" s="11" t="s">
        <v>78</v>
      </c>
      <c r="C62" s="10" t="s">
        <v>2</v>
      </c>
      <c r="D62" s="9">
        <v>1</v>
      </c>
      <c r="E62" s="68">
        <v>0</v>
      </c>
      <c r="F62" s="7">
        <f>D62*E62</f>
        <v>0</v>
      </c>
    </row>
    <row r="63" spans="1:6" x14ac:dyDescent="0.25">
      <c r="A63" s="64"/>
      <c r="B63" s="64"/>
      <c r="C63" s="65"/>
      <c r="D63" s="66"/>
      <c r="E63" s="75" t="s">
        <v>67</v>
      </c>
      <c r="F63" s="67">
        <f>SUM(F59:F62)</f>
        <v>0</v>
      </c>
    </row>
    <row r="64" spans="1:6" x14ac:dyDescent="0.25">
      <c r="B64" s="1"/>
      <c r="E64" s="76"/>
    </row>
    <row r="65" spans="1:6" x14ac:dyDescent="0.25">
      <c r="A65" s="29"/>
      <c r="B65" s="29"/>
      <c r="C65" s="30"/>
      <c r="D65" s="31"/>
      <c r="E65" s="77"/>
      <c r="F65" s="32"/>
    </row>
    <row r="67" spans="1:6" ht="15.75" x14ac:dyDescent="0.25">
      <c r="A67" s="23" t="s">
        <v>69</v>
      </c>
      <c r="B67" s="24" t="s">
        <v>54</v>
      </c>
    </row>
    <row r="68" spans="1:6" ht="30" x14ac:dyDescent="0.25">
      <c r="A68" s="1" t="s">
        <v>55</v>
      </c>
      <c r="B68" s="11" t="s">
        <v>56</v>
      </c>
      <c r="C68" s="10" t="s">
        <v>2</v>
      </c>
      <c r="D68" s="9">
        <v>1</v>
      </c>
      <c r="E68" s="68">
        <v>0</v>
      </c>
      <c r="F68" s="7">
        <f>D68*E68</f>
        <v>0</v>
      </c>
    </row>
    <row r="69" spans="1:6" x14ac:dyDescent="0.25">
      <c r="A69" s="64"/>
      <c r="B69" s="64"/>
      <c r="C69" s="65"/>
      <c r="D69" s="66"/>
      <c r="E69" s="75" t="s">
        <v>72</v>
      </c>
      <c r="F69" s="67">
        <f>SUM(F67:F68)</f>
        <v>0</v>
      </c>
    </row>
    <row r="70" spans="1:6" x14ac:dyDescent="0.25">
      <c r="B70" s="1"/>
      <c r="E70" s="76"/>
    </row>
    <row r="71" spans="1:6" x14ac:dyDescent="0.25">
      <c r="A71" s="29"/>
      <c r="B71" s="29"/>
      <c r="C71" s="30"/>
      <c r="D71" s="31"/>
      <c r="E71" s="77"/>
      <c r="F71" s="32"/>
    </row>
    <row r="73" spans="1:6" ht="15.75" x14ac:dyDescent="0.25">
      <c r="A73" s="23" t="s">
        <v>71</v>
      </c>
      <c r="B73" s="24" t="s">
        <v>70</v>
      </c>
    </row>
    <row r="74" spans="1:6" ht="30" x14ac:dyDescent="0.25">
      <c r="A74" s="1" t="s">
        <v>57</v>
      </c>
      <c r="B74" s="11" t="s">
        <v>85</v>
      </c>
      <c r="C74" s="10" t="s">
        <v>2</v>
      </c>
      <c r="D74" s="9">
        <v>1</v>
      </c>
      <c r="E74" s="68">
        <v>0</v>
      </c>
      <c r="F74" s="7">
        <f>D74*E74</f>
        <v>0</v>
      </c>
    </row>
    <row r="75" spans="1:6" x14ac:dyDescent="0.25">
      <c r="A75" s="64"/>
      <c r="B75" s="64"/>
      <c r="C75" s="65"/>
      <c r="D75" s="66"/>
      <c r="E75" s="75" t="s">
        <v>73</v>
      </c>
      <c r="F75" s="67">
        <f>SUM(F73:F74)</f>
        <v>0</v>
      </c>
    </row>
    <row r="76" spans="1:6" x14ac:dyDescent="0.25">
      <c r="B76" s="1"/>
      <c r="E76" s="76"/>
    </row>
    <row r="77" spans="1:6" x14ac:dyDescent="0.25">
      <c r="A77" s="29"/>
      <c r="B77" s="29"/>
      <c r="C77" s="30"/>
      <c r="D77" s="31"/>
      <c r="E77" s="77"/>
      <c r="F77" s="32"/>
    </row>
  </sheetData>
  <sheetProtection algorithmName="SHA-512" hashValue="23BXKoxaNvZR4xmQC3jS5hNyytAKZghFadabOQST3tGELpg6myz/1Ncsm2R3DOnb4XqnDE1SqYEGXn5RZ77MJQ==" saltValue="Z8VyJyR6KUams6wLHVOxCA==" spinCount="100000" sheet="1" objects="1" scenarios="1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F4ED-8F9C-49C9-8081-CC1B9F7327AF}">
  <dimension ref="A1:G15"/>
  <sheetViews>
    <sheetView workbookViewId="0">
      <selection activeCell="C19" sqref="C19"/>
    </sheetView>
  </sheetViews>
  <sheetFormatPr defaultRowHeight="15" x14ac:dyDescent="0.25"/>
  <cols>
    <col min="1" max="1" width="10.42578125" customWidth="1"/>
    <col min="2" max="2" width="16" customWidth="1"/>
    <col min="3" max="3" width="62" customWidth="1"/>
    <col min="4" max="4" width="13.140625" customWidth="1"/>
  </cols>
  <sheetData>
    <row r="1" spans="1:7" x14ac:dyDescent="0.25">
      <c r="A1" s="1"/>
      <c r="B1" s="2"/>
      <c r="C1" s="10"/>
      <c r="D1" s="9"/>
      <c r="E1" s="4"/>
      <c r="F1" s="7"/>
    </row>
    <row r="2" spans="1:7" x14ac:dyDescent="0.25">
      <c r="A2" s="1"/>
      <c r="B2" s="54" t="s">
        <v>83</v>
      </c>
      <c r="C2" s="55"/>
      <c r="D2" s="62"/>
      <c r="E2" s="36"/>
      <c r="F2" s="37"/>
    </row>
    <row r="3" spans="1:7" ht="45" x14ac:dyDescent="0.25">
      <c r="A3" s="1"/>
      <c r="B3" s="58" t="s">
        <v>84</v>
      </c>
      <c r="C3" s="59"/>
      <c r="D3" s="63"/>
      <c r="E3" s="36"/>
      <c r="F3" s="37"/>
    </row>
    <row r="5" spans="1:7" ht="15.75" x14ac:dyDescent="0.25">
      <c r="C5" s="51" t="s">
        <v>80</v>
      </c>
    </row>
    <row r="7" spans="1:7" x14ac:dyDescent="0.25">
      <c r="B7" s="38"/>
      <c r="C7" s="39" t="s">
        <v>77</v>
      </c>
      <c r="D7" s="45" t="s">
        <v>75</v>
      </c>
    </row>
    <row r="8" spans="1:7" ht="15.75" x14ac:dyDescent="0.25">
      <c r="B8" s="40" t="s">
        <v>28</v>
      </c>
      <c r="C8" s="52" t="s">
        <v>29</v>
      </c>
      <c r="D8" s="46">
        <f>Troškovnik!F24</f>
        <v>0</v>
      </c>
      <c r="E8" s="26"/>
      <c r="F8" s="27"/>
      <c r="G8" s="28"/>
    </row>
    <row r="9" spans="1:7" ht="15.75" x14ac:dyDescent="0.25">
      <c r="B9" s="40" t="s">
        <v>59</v>
      </c>
      <c r="C9" s="52" t="s">
        <v>58</v>
      </c>
      <c r="D9" s="46">
        <f>Troškovnik!F51</f>
        <v>0</v>
      </c>
    </row>
    <row r="10" spans="1:7" ht="15.75" x14ac:dyDescent="0.25">
      <c r="B10" s="40" t="s">
        <v>68</v>
      </c>
      <c r="C10" s="52" t="s">
        <v>49</v>
      </c>
      <c r="D10" s="46">
        <f>Troškovnik!F63</f>
        <v>0</v>
      </c>
    </row>
    <row r="11" spans="1:7" ht="15.75" x14ac:dyDescent="0.25">
      <c r="B11" s="40" t="s">
        <v>69</v>
      </c>
      <c r="C11" s="52" t="s">
        <v>54</v>
      </c>
      <c r="D11" s="46">
        <f>Troškovnik!F69</f>
        <v>0</v>
      </c>
    </row>
    <row r="12" spans="1:7" ht="16.5" thickBot="1" x14ac:dyDescent="0.3">
      <c r="B12" s="42" t="s">
        <v>71</v>
      </c>
      <c r="C12" s="53" t="s">
        <v>70</v>
      </c>
      <c r="D12" s="47">
        <f>Troškovnik!F75</f>
        <v>0</v>
      </c>
    </row>
    <row r="13" spans="1:7" ht="16.5" thickTop="1" x14ac:dyDescent="0.25">
      <c r="B13" s="41"/>
      <c r="C13" s="43" t="s">
        <v>74</v>
      </c>
      <c r="D13" s="49">
        <f>SUM(D8:D12)</f>
        <v>0</v>
      </c>
    </row>
    <row r="14" spans="1:7" ht="15.75" x14ac:dyDescent="0.25">
      <c r="B14" s="38"/>
      <c r="C14" s="50" t="s">
        <v>79</v>
      </c>
      <c r="D14" s="46">
        <f>0.25*D13</f>
        <v>0</v>
      </c>
    </row>
    <row r="15" spans="1:7" ht="15.75" x14ac:dyDescent="0.25">
      <c r="B15" s="38"/>
      <c r="C15" s="44" t="s">
        <v>76</v>
      </c>
      <c r="D15" s="48">
        <f>D13+D14</f>
        <v>0</v>
      </c>
    </row>
  </sheetData>
  <sheetProtection algorithmName="SHA-512" hashValue="Zh9HoZoQKrIqb0c5nBt8jExhy3XCIqSjYIb/b4KvI0EKkE+eHlbT5os/wqiR/2kiC+6o/3JaJG5OgBh2FRRgbQ==" saltValue="kL7cUsD5dduE8ZmsziIc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2021-08-30T09:43:12Z</dcterms:created>
  <dcterms:modified xsi:type="dcterms:W3CDTF">2021-09-02T10:57:48Z</dcterms:modified>
</cp:coreProperties>
</file>